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tsy fees" sheetId="1" state="visible" r:id="rId1"/>
    <sheet name="Common pri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"/>
    <numFmt numFmtId="166" formatCode="0.00&quot;%&quot;"/>
  </numFmts>
  <fonts count="5">
    <font>
      <name val="Calibri"/>
      <family val="2"/>
      <color theme="1"/>
      <sz val="11"/>
      <scheme val="minor"/>
    </font>
    <font>
      <b val="1"/>
      <color rgb="00FFFFFF"/>
      <sz val="16"/>
    </font>
    <font>
      <color rgb="000E6B4F"/>
      <u val="single"/>
    </font>
    <font>
      <i val="1"/>
      <color rgb="0052685F"/>
    </font>
    <font>
      <b val="1"/>
    </font>
  </fonts>
  <fills count="5">
    <fill>
      <patternFill/>
    </fill>
    <fill>
      <patternFill patternType="gray125"/>
    </fill>
    <fill>
      <patternFill patternType="solid">
        <fgColor rgb="000E6B4F"/>
      </patternFill>
    </fill>
    <fill>
      <patternFill patternType="solid">
        <fgColor rgb="00FFF4C2"/>
      </patternFill>
    </fill>
    <fill>
      <patternFill patternType="solid">
        <fgColor rgb="00E4F2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wrapText="1"/>
    </xf>
    <xf numFmtId="0" fontId="2" fillId="0" borderId="0" pivotButton="0" quotePrefix="0" xfId="0"/>
    <xf numFmtId="164" fontId="0" fillId="3" borderId="0" pivotButton="0" quotePrefix="0" xfId="0"/>
    <xf numFmtId="0" fontId="3" fillId="0" borderId="0" pivotButton="0" quotePrefix="0" xfId="0"/>
    <xf numFmtId="2" fontId="0" fillId="3" borderId="0" pivotButton="0" quotePrefix="0" xfId="0"/>
    <xf numFmtId="1" fontId="0" fillId="3" borderId="0" pivotButton="0" quotePrefix="0" xfId="0"/>
    <xf numFmtId="165" fontId="0" fillId="3" borderId="0" pivotButton="0" quotePrefix="0" xfId="0"/>
    <xf numFmtId="164" fontId="0" fillId="0" borderId="0" pivotButton="0" quotePrefix="0" xfId="0"/>
    <xf numFmtId="0" fontId="4" fillId="0" borderId="0" pivotButton="0" quotePrefix="0" xfId="0"/>
    <xf numFmtId="164" fontId="4" fillId="4" borderId="0" pivotButton="0" quotePrefix="0" xfId="0"/>
    <xf numFmtId="166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ellwares.com/etsy-fee-calculato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60" customWidth="1" min="3" max="3"/>
  </cols>
  <sheetData>
    <row r="1">
      <c r="A1" s="1" t="inlineStr">
        <is>
          <t>Etsy fee calculator (US seller, Etsy Payments)</t>
        </is>
      </c>
    </row>
    <row r="2" ht="32" customHeight="1">
      <c r="A2" s="2" t="inlineStr">
        <is>
          <t>Yellow cells are yours to change. Rates checked 1 November 2026. Online version (exact price to ask, every method): https://sellwares.com/etsy-fee-calculator</t>
        </is>
      </c>
    </row>
    <row r="3">
      <c r="A3" s="3" t="inlineStr">
        <is>
          <t>Open the free online calculator</t>
        </is>
      </c>
    </row>
    <row r="5">
      <c r="A5" t="inlineStr">
        <is>
          <t>Item price</t>
        </is>
      </c>
      <c r="B5" s="4" t="n">
        <v>20</v>
      </c>
      <c r="C5" s="5" t="inlineStr">
        <is>
          <t>What the buyer pays for the item</t>
        </is>
      </c>
    </row>
    <row r="6">
      <c r="A6" t="inlineStr">
        <is>
          <t>Shipping you charge</t>
        </is>
      </c>
      <c r="B6" s="4" t="n">
        <v>0</v>
      </c>
      <c r="C6" s="5" t="inlineStr">
        <is>
          <t>Etsy charges its fees on shipping too</t>
        </is>
      </c>
    </row>
    <row r="7">
      <c r="A7" t="inlineStr">
        <is>
          <t>Buyer's sales tax (%)</t>
        </is>
      </c>
      <c r="B7" s="6" t="n">
        <v>0</v>
      </c>
      <c r="C7" s="5" t="inlineStr">
        <is>
          <t>Etsy collects it; the 3% processing fee is charged on it too</t>
        </is>
      </c>
    </row>
    <row r="8">
      <c r="A8" t="inlineStr">
        <is>
          <t>Your cost per sale</t>
        </is>
      </c>
      <c r="B8" s="4" t="n">
        <v>0</v>
      </c>
      <c r="C8" s="5" t="inlineStr">
        <is>
          <t>Materials, packaging, postage. A digital download costs $0</t>
        </is>
      </c>
    </row>
    <row r="9">
      <c r="A9" t="inlineStr">
        <is>
          <t>Offsite Ads fee (%)</t>
        </is>
      </c>
      <c r="B9" s="7" t="n">
        <v>0</v>
      </c>
      <c r="C9" s="5" t="inlineStr">
        <is>
          <t>0, 15, or 12 for shops at $10,000+ a year; max $100 an order</t>
        </is>
      </c>
    </row>
    <row r="10">
      <c r="A10" t="inlineStr">
        <is>
          <t>Currency conversion (%)</t>
        </is>
      </c>
      <c r="B10" s="8" t="n">
        <v>0</v>
      </c>
      <c r="C10" s="5" t="inlineStr">
        <is>
          <t>2.5 if your listing currency differs from your bank's, else 0</t>
        </is>
      </c>
    </row>
    <row r="11">
      <c r="A11" t="inlineStr">
        <is>
          <t>Sales a month</t>
        </is>
      </c>
      <c r="B11" s="7" t="n">
        <v>20</v>
      </c>
    </row>
    <row r="12">
      <c r="A12" t="inlineStr">
        <is>
          <t>Order total</t>
        </is>
      </c>
      <c r="B12" s="9">
        <f>B5+B6</f>
        <v/>
      </c>
    </row>
    <row r="13">
      <c r="A13" t="inlineStr">
        <is>
          <t>Listing fee</t>
        </is>
      </c>
      <c r="B13" s="9" t="n">
        <v>0.2</v>
      </c>
      <c r="C13" s="5" t="inlineStr">
        <is>
          <t>Per sale (a multi-quantity listing renews for $0.20)</t>
        </is>
      </c>
    </row>
    <row r="14">
      <c r="A14" t="inlineStr">
        <is>
          <t>Transaction fee (6.5%)</t>
        </is>
      </c>
      <c r="B14" s="9">
        <f>ROUND(B12*6.5/100,2)</f>
        <v/>
      </c>
      <c r="C14" s="5" t="inlineStr">
        <is>
          <t>On price + shipping</t>
        </is>
      </c>
    </row>
    <row r="15">
      <c r="A15" t="inlineStr">
        <is>
          <t>Payment processing (3% + $0.25)</t>
        </is>
      </c>
      <c r="B15" s="9">
        <f>ROUND((B12+ROUND(B12*B7/100,2))*3/100+0.25,2)</f>
        <v/>
      </c>
      <c r="C15" s="5" t="inlineStr">
        <is>
          <t>On the order total including tax</t>
        </is>
      </c>
    </row>
    <row r="16">
      <c r="A16" t="inlineStr">
        <is>
          <t>Offsite Ads fee</t>
        </is>
      </c>
      <c r="B16" s="9">
        <f>MIN(ROUND(B12*B9/100,2),100)</f>
        <v/>
      </c>
    </row>
    <row r="17">
      <c r="A17" t="inlineStr">
        <is>
          <t>Currency conversion fee</t>
        </is>
      </c>
      <c r="B17" s="9">
        <f>ROUND(B12*B10/100,2)</f>
        <v/>
      </c>
    </row>
    <row r="18">
      <c r="A18" s="10" t="inlineStr">
        <is>
          <t>Total Etsy fees</t>
        </is>
      </c>
      <c r="B18" s="11">
        <f>SUM(B13:B17)</f>
        <v/>
      </c>
    </row>
    <row r="19">
      <c r="A19" s="10" t="inlineStr">
        <is>
          <t>You receive</t>
        </is>
      </c>
      <c r="B19" s="11">
        <f>B12-B18</f>
        <v/>
      </c>
    </row>
    <row r="20">
      <c r="A20" s="10" t="inlineStr">
        <is>
          <t>Your profit</t>
        </is>
      </c>
      <c r="B20" s="11">
        <f>B19-B8</f>
        <v/>
      </c>
    </row>
    <row r="21">
      <c r="A21" s="10" t="inlineStr">
        <is>
          <t>Profit margin</t>
        </is>
      </c>
      <c r="B21" s="12">
        <f>IF(B12&gt;0,B20/B12*100,0)</f>
        <v/>
      </c>
    </row>
    <row r="22">
      <c r="A22" t="inlineStr">
        <is>
          <t>Fees a month</t>
        </is>
      </c>
      <c r="B22" s="9">
        <f>B18*B11</f>
        <v/>
      </c>
    </row>
    <row r="23">
      <c r="A23" s="10" t="inlineStr">
        <is>
          <t>Profit a month</t>
        </is>
      </c>
      <c r="B23" s="11">
        <f>B20*B11</f>
        <v/>
      </c>
    </row>
    <row r="24">
      <c r="A24" s="10" t="inlineStr">
        <is>
          <t>Profit a year</t>
        </is>
      </c>
      <c r="B24" s="11">
        <f>B20*B11*12</f>
        <v/>
      </c>
    </row>
    <row r="26">
      <c r="A26" s="10" t="inlineStr">
        <is>
          <t>Price for a profit (no shipping, tax or ads)</t>
        </is>
      </c>
    </row>
    <row r="27">
      <c r="A27" t="inlineStr">
        <is>
          <t>Profit you want per sale</t>
        </is>
      </c>
      <c r="B27" s="4" t="n">
        <v>10</v>
      </c>
    </row>
    <row r="28">
      <c r="A28" s="10" t="inlineStr">
        <is>
          <t>Price to charge</t>
        </is>
      </c>
      <c r="B28" s="11">
        <f>ROUNDUP((B27+B8+0.2+0.25)/(1-(6.5+3)/100),2)</f>
        <v/>
      </c>
      <c r="C28" s="5" t="inlineStr">
        <is>
          <t>Can be a cent high; the online calculator is exact and includes shipping, tax and ads</t>
        </is>
      </c>
    </row>
  </sheetData>
  <mergeCells count="2">
    <mergeCell ref="A1:C1"/>
    <mergeCell ref="A2:C2"/>
  </mergeCells>
  <dataValidations count="1">
    <dataValidation sqref="B9" showDropDown="0" showInputMessage="0" showErrorMessage="0" allowBlank="0" type="list">
      <formula1>"0,15,12"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s="10" t="inlineStr">
        <is>
          <t>Item price</t>
        </is>
      </c>
      <c r="B1" s="10" t="inlineStr">
        <is>
          <t>Etsy fees</t>
        </is>
      </c>
      <c r="C1" s="10" t="inlineStr">
        <is>
          <t>You receive</t>
        </is>
      </c>
      <c r="D1" s="10" t="inlineStr">
        <is>
          <t>With a 15% Offsite Ad</t>
        </is>
      </c>
    </row>
    <row r="2">
      <c r="A2" s="9" t="n">
        <v>5</v>
      </c>
      <c r="B2" s="9">
        <f>0.2+ROUND(A2*6.5/100,2)+ROUND(A2*3/100+0.25,2)</f>
        <v/>
      </c>
      <c r="C2" s="9">
        <f>A2-B2</f>
        <v/>
      </c>
      <c r="D2" s="9">
        <f>C2-MIN(ROUND(A2*15/100,2),100)</f>
        <v/>
      </c>
    </row>
    <row r="3">
      <c r="A3" s="9" t="n">
        <v>10</v>
      </c>
      <c r="B3" s="9">
        <f>0.2+ROUND(A3*6.5/100,2)+ROUND(A3*3/100+0.25,2)</f>
        <v/>
      </c>
      <c r="C3" s="9">
        <f>A3-B3</f>
        <v/>
      </c>
      <c r="D3" s="9">
        <f>C3-MIN(ROUND(A3*15/100,2),100)</f>
        <v/>
      </c>
    </row>
    <row r="4">
      <c r="A4" s="9" t="n">
        <v>15</v>
      </c>
      <c r="B4" s="9">
        <f>0.2+ROUND(A4*6.5/100,2)+ROUND(A4*3/100+0.25,2)</f>
        <v/>
      </c>
      <c r="C4" s="9">
        <f>A4-B4</f>
        <v/>
      </c>
      <c r="D4" s="9">
        <f>C4-MIN(ROUND(A4*15/100,2),100)</f>
        <v/>
      </c>
    </row>
    <row r="5">
      <c r="A5" s="9" t="n">
        <v>20</v>
      </c>
      <c r="B5" s="9">
        <f>0.2+ROUND(A5*6.5/100,2)+ROUND(A5*3/100+0.25,2)</f>
        <v/>
      </c>
      <c r="C5" s="9">
        <f>A5-B5</f>
        <v/>
      </c>
      <c r="D5" s="9">
        <f>C5-MIN(ROUND(A5*15/100,2),100)</f>
        <v/>
      </c>
    </row>
    <row r="6">
      <c r="A6" s="9" t="n">
        <v>30</v>
      </c>
      <c r="B6" s="9">
        <f>0.2+ROUND(A6*6.5/100,2)+ROUND(A6*3/100+0.25,2)</f>
        <v/>
      </c>
      <c r="C6" s="9">
        <f>A6-B6</f>
        <v/>
      </c>
      <c r="D6" s="9">
        <f>C6-MIN(ROUND(A6*15/100,2),100)</f>
        <v/>
      </c>
    </row>
    <row r="7">
      <c r="A7" s="9" t="n">
        <v>50</v>
      </c>
      <c r="B7" s="9">
        <f>0.2+ROUND(A7*6.5/100,2)+ROUND(A7*3/100+0.25,2)</f>
        <v/>
      </c>
      <c r="C7" s="9">
        <f>A7-B7</f>
        <v/>
      </c>
      <c r="D7" s="9">
        <f>C7-MIN(ROUND(A7*15/100,2),100)</f>
        <v/>
      </c>
    </row>
    <row r="8">
      <c r="A8" s="9" t="n">
        <v>100</v>
      </c>
      <c r="B8" s="9">
        <f>0.2+ROUND(A8*6.5/100,2)+ROUND(A8*3/100+0.25,2)</f>
        <v/>
      </c>
      <c r="C8" s="9">
        <f>A8-B8</f>
        <v/>
      </c>
      <c r="D8" s="9">
        <f>C8-MIN(ROUND(A8*15/100,2),100)</f>
        <v/>
      </c>
    </row>
    <row r="9">
      <c r="A9" s="9" t="n">
        <v>200</v>
      </c>
      <c r="B9" s="9">
        <f>0.2+ROUND(A9*6.5/100,2)+ROUND(A9*3/100+0.25,2)</f>
        <v/>
      </c>
      <c r="C9" s="9">
        <f>A9-B9</f>
        <v/>
      </c>
      <c r="D9" s="9">
        <f>C9-MIN(ROUND(A9*15/100,2),100)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2026-11-01T18:03:07Z</dcterms:created>
  <dcterms:modified xsi:type="dcterms:W3CDTF">2026-11-01T18:03:07Z</dcterms:modified>
</cp:coreProperties>
</file>